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1. источники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/>
  <c r="K19" s="1"/>
  <c r="J20"/>
  <c r="J19" s="1"/>
  <c r="I20"/>
  <c r="I19" s="1"/>
  <c r="H20"/>
  <c r="H19" s="1"/>
  <c r="G20"/>
  <c r="G19" s="1"/>
  <c r="F20"/>
  <c r="F19" s="1"/>
  <c r="E20"/>
  <c r="E19" s="1"/>
  <c r="D20"/>
  <c r="D19" s="1"/>
  <c r="C20"/>
  <c r="C19" s="1"/>
  <c r="K18"/>
  <c r="K17" s="1"/>
  <c r="J18"/>
  <c r="J17" s="1"/>
  <c r="I18"/>
  <c r="I17" s="1"/>
  <c r="H18"/>
  <c r="H17" s="1"/>
  <c r="G18"/>
  <c r="G17" s="1"/>
  <c r="G25" s="1"/>
  <c r="G24" s="1"/>
  <c r="G23" s="1"/>
  <c r="G22" s="1"/>
  <c r="F18"/>
  <c r="F17" s="1"/>
  <c r="E18"/>
  <c r="D18"/>
  <c r="D17" s="1"/>
  <c r="C18"/>
  <c r="C17" s="1"/>
  <c r="E17"/>
  <c r="K15"/>
  <c r="K29" s="1"/>
  <c r="K28" s="1"/>
  <c r="K27" s="1"/>
  <c r="K26" s="1"/>
  <c r="J15"/>
  <c r="J14" s="1"/>
  <c r="J29" s="1"/>
  <c r="J28" s="1"/>
  <c r="J27" s="1"/>
  <c r="J26" s="1"/>
  <c r="I15"/>
  <c r="I29" s="1"/>
  <c r="I28" s="1"/>
  <c r="I27" s="1"/>
  <c r="I26" s="1"/>
  <c r="H15"/>
  <c r="H14" s="1"/>
  <c r="H29" s="1"/>
  <c r="H28" s="1"/>
  <c r="H27" s="1"/>
  <c r="H26" s="1"/>
  <c r="G15"/>
  <c r="G14" s="1"/>
  <c r="G29" s="1"/>
  <c r="G28" s="1"/>
  <c r="G27" s="1"/>
  <c r="G26" s="1"/>
  <c r="F15"/>
  <c r="F14" s="1"/>
  <c r="F29" s="1"/>
  <c r="F28" s="1"/>
  <c r="F27" s="1"/>
  <c r="F26" s="1"/>
  <c r="E15"/>
  <c r="E14" s="1"/>
  <c r="D15"/>
  <c r="D14" s="1"/>
  <c r="C15"/>
  <c r="C14" s="1"/>
  <c r="K13"/>
  <c r="J13"/>
  <c r="J12" s="1"/>
  <c r="I13"/>
  <c r="I12" s="1"/>
  <c r="H13"/>
  <c r="G13"/>
  <c r="G12" s="1"/>
  <c r="F13"/>
  <c r="F12" s="1"/>
  <c r="E13"/>
  <c r="E12" s="1"/>
  <c r="D13"/>
  <c r="D12" s="1"/>
  <c r="D11" s="1"/>
  <c r="C13"/>
  <c r="C12"/>
  <c r="C11" s="1"/>
  <c r="C29" l="1"/>
  <c r="C28" s="1"/>
  <c r="C27" s="1"/>
  <c r="C26" s="1"/>
  <c r="I14"/>
  <c r="F16"/>
  <c r="F11"/>
  <c r="E11"/>
  <c r="J11"/>
  <c r="G11"/>
  <c r="E16"/>
  <c r="I11"/>
  <c r="E29"/>
  <c r="E28" s="1"/>
  <c r="E27" s="1"/>
  <c r="E26" s="1"/>
  <c r="G30"/>
  <c r="H16"/>
  <c r="H25"/>
  <c r="H24" s="1"/>
  <c r="H23" s="1"/>
  <c r="H22" s="1"/>
  <c r="H21" s="1"/>
  <c r="I16"/>
  <c r="I25"/>
  <c r="I24" s="1"/>
  <c r="I23" s="1"/>
  <c r="I22" s="1"/>
  <c r="I21" s="1"/>
  <c r="J25"/>
  <c r="J24" s="1"/>
  <c r="J23" s="1"/>
  <c r="J22" s="1"/>
  <c r="J21" s="1"/>
  <c r="J16"/>
  <c r="K25"/>
  <c r="K24" s="1"/>
  <c r="K23" s="1"/>
  <c r="K22" s="1"/>
  <c r="K21" s="1"/>
  <c r="K16"/>
  <c r="G21"/>
  <c r="C25"/>
  <c r="C24" s="1"/>
  <c r="C23" s="1"/>
  <c r="C22" s="1"/>
  <c r="C21" s="1"/>
  <c r="C16"/>
  <c r="D16"/>
  <c r="F25"/>
  <c r="F24" s="1"/>
  <c r="F23" s="1"/>
  <c r="F22" s="1"/>
  <c r="F21" s="1"/>
  <c r="F30" s="1"/>
  <c r="K14"/>
  <c r="H12"/>
  <c r="H11" s="1"/>
  <c r="K12"/>
  <c r="D25"/>
  <c r="D24" s="1"/>
  <c r="D23" s="1"/>
  <c r="D22" s="1"/>
  <c r="D29"/>
  <c r="D28" s="1"/>
  <c r="D27" s="1"/>
  <c r="D26" s="1"/>
  <c r="E25"/>
  <c r="E24" s="1"/>
  <c r="E23" s="1"/>
  <c r="E22" s="1"/>
  <c r="E21" l="1"/>
  <c r="E30" s="1"/>
  <c r="J30"/>
  <c r="C30"/>
  <c r="I30"/>
  <c r="K11"/>
  <c r="K30" s="1"/>
  <c r="D21"/>
  <c r="D30" s="1"/>
  <c r="H30"/>
</calcChain>
</file>

<file path=xl/sharedStrings.xml><?xml version="1.0" encoding="utf-8"?>
<sst xmlns="http://schemas.openxmlformats.org/spreadsheetml/2006/main" count="57" uniqueCount="53">
  <si>
    <t xml:space="preserve"> Приложение №1</t>
  </si>
  <si>
    <t xml:space="preserve">к Решению Совета депутатов ЗАТО г. Североморск  </t>
  </si>
  <si>
    <t>Источники финансирования дефицита бюджета ЗАТО г. Североморск на 2025 год и плановый период 2026 и 2027 годов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</si>
  <si>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</si>
  <si>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</si>
  <si>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</si>
  <si>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 xml:space="preserve">сумма </t>
  </si>
  <si>
    <t>Изменения</t>
  </si>
  <si>
    <t>2025 год</t>
  </si>
  <si>
    <t>2026 год</t>
  </si>
  <si>
    <t>2027 год</t>
  </si>
  <si>
    <t>Кредиты кредитных организаций в валюте Российской Федерации</t>
  </si>
  <si>
    <t>7030102000000000000</t>
  </si>
  <si>
    <t>Привлечение кредитов от кредитных организаций в валюте Российской Федерации</t>
  </si>
  <si>
    <t>70301020000000000700</t>
  </si>
  <si>
    <t>Привлечение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</si>
  <si>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</si>
  <si>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</si>
  <si>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</si>
  <si>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</si>
  <si>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</si>
  <si>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из других бюджетов бюджетной системы Российской Федерации</t>
  </si>
  <si>
    <t>70301030000000000000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</si>
  <si>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</si>
  <si>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70301030100000000700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</si>
  <si>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</si>
  <si>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</si>
  <si>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</si>
  <si>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</si>
  <si>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</si>
  <si>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</si>
  <si>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</si>
  <si>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</si>
  <si>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</si>
  <si>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</si>
  <si>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</si>
  <si>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</si>
  <si>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</si>
  <si>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</si>
  <si>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</si>
  <si>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</si>
  <si>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</si>
  <si>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</si>
  <si>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</si>
  <si>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</si>
  <si>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</si>
  <si>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</si>
  <si>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</si>
  <si>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</si>
  <si>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</si>
  <si>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</si>
  <si>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__________________".</t>
  </si>
  <si>
    <t>от 17.12.2024 № 531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</si>
</sst>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00000000000000000000000_р_._-;\-* #,##0.000000000000000000000000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/>
    <xf numFmtId="0" fontId="2" fillId="0" borderId="0" xfId="0" applyFont="1"/>
    <xf numFmtId="164" fontId="2" fillId="0" borderId="0" xfId="0" applyNumberFormat="1" applyFont="1" applyAlignment="1">
      <alignment wrapText="1"/>
    </xf>
    <xf numFmtId="164" fontId="2" fillId="0" borderId="0" xfId="1" applyFont="1"/>
    <xf numFmtId="0" fontId="3" fillId="0" borderId="0" xfId="0" quotePrefix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quotePrefix="1" applyFont="1" applyAlignment="1">
      <alignment wrapText="1"/>
    </xf>
    <xf numFmtId="49" fontId="5" fillId="0" borderId="0" xfId="0" quotePrefix="1" applyNumberFormat="1" applyFont="1" applyAlignment="1">
      <alignment wrapText="1"/>
    </xf>
    <xf numFmtId="164" fontId="5" fillId="0" borderId="0" xfId="1" applyFont="1" applyAlignment="1">
      <alignment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1" xfId="1" applyFont="1" applyBorder="1" applyAlignment="1">
      <alignment horizontal="right" vertical="center"/>
    </xf>
    <xf numFmtId="0" fontId="6" fillId="0" borderId="0" xfId="0" applyFont="1"/>
    <xf numFmtId="49" fontId="6" fillId="0" borderId="0" xfId="0" applyNumberFormat="1" applyFont="1"/>
    <xf numFmtId="164" fontId="6" fillId="0" borderId="0" xfId="1" applyFont="1"/>
    <xf numFmtId="4" fontId="6" fillId="0" borderId="0" xfId="0" applyNumberFormat="1" applyFont="1"/>
    <xf numFmtId="0" fontId="6" fillId="0" borderId="0" xfId="0" applyFont="1" applyAlignment="1">
      <alignment wrapText="1"/>
    </xf>
    <xf numFmtId="4" fontId="2" fillId="2" borderId="0" xfId="0" applyNumberFormat="1" applyFont="1" applyFill="1"/>
    <xf numFmtId="164" fontId="2" fillId="2" borderId="0" xfId="0" applyNumberFormat="1" applyFont="1" applyFill="1"/>
    <xf numFmtId="164" fontId="2" fillId="2" borderId="0" xfId="0" applyNumberFormat="1" applyFont="1" applyFill="1" applyAlignment="1">
      <alignment wrapText="1"/>
    </xf>
    <xf numFmtId="164" fontId="2" fillId="2" borderId="0" xfId="1" applyFont="1" applyFill="1" applyAlignment="1">
      <alignment horizontal="center"/>
    </xf>
    <xf numFmtId="164" fontId="2" fillId="2" borderId="0" xfId="1" applyFont="1" applyFill="1"/>
    <xf numFmtId="0" fontId="2" fillId="2" borderId="0" xfId="0" applyFont="1" applyFill="1"/>
    <xf numFmtId="164" fontId="3" fillId="2" borderId="0" xfId="1" applyFont="1" applyFill="1" applyAlignment="1">
      <alignment horizontal="center" wrapText="1"/>
    </xf>
    <xf numFmtId="164" fontId="3" fillId="2" borderId="0" xfId="1" applyFont="1" applyFill="1" applyAlignment="1">
      <alignment wrapText="1"/>
    </xf>
    <xf numFmtId="0" fontId="3" fillId="2" borderId="0" xfId="0" applyFont="1" applyFill="1" applyAlignment="1">
      <alignment wrapText="1"/>
    </xf>
    <xf numFmtId="164" fontId="6" fillId="2" borderId="0" xfId="1" applyFont="1" applyFill="1" applyAlignment="1">
      <alignment horizontal="right"/>
    </xf>
    <xf numFmtId="164" fontId="5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164" fontId="6" fillId="2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vertical="center"/>
    </xf>
    <xf numFmtId="164" fontId="6" fillId="2" borderId="1" xfId="1" applyNumberFormat="1" applyFont="1" applyFill="1" applyBorder="1" applyAlignment="1">
      <alignment vertical="center"/>
    </xf>
    <xf numFmtId="164" fontId="6" fillId="2" borderId="1" xfId="1" applyFont="1" applyFill="1" applyBorder="1" applyAlignment="1">
      <alignment horizontal="right" vertical="center"/>
    </xf>
    <xf numFmtId="43" fontId="6" fillId="2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164" fontId="6" fillId="2" borderId="0" xfId="1" applyFont="1" applyFill="1" applyAlignment="1">
      <alignment horizontal="center"/>
    </xf>
    <xf numFmtId="164" fontId="6" fillId="2" borderId="0" xfId="1" applyFont="1" applyFill="1"/>
    <xf numFmtId="0" fontId="6" fillId="2" borderId="0" xfId="0" applyFont="1" applyFill="1"/>
    <xf numFmtId="4" fontId="6" fillId="2" borderId="0" xfId="1" applyNumberFormat="1" applyFont="1" applyFill="1" applyAlignment="1">
      <alignment horizontal="center"/>
    </xf>
    <xf numFmtId="166" fontId="6" fillId="2" borderId="0" xfId="1" applyNumberFormat="1" applyFont="1" applyFill="1"/>
    <xf numFmtId="4" fontId="6" fillId="2" borderId="0" xfId="0" applyNumberFormat="1" applyFont="1" applyFill="1"/>
    <xf numFmtId="4" fontId="2" fillId="2" borderId="0" xfId="0" applyNumberFormat="1" applyFont="1" applyFill="1" applyAlignment="1">
      <alignment horizontal="right"/>
    </xf>
    <xf numFmtId="4" fontId="2" fillId="0" borderId="0" xfId="0" applyNumberFormat="1" applyFont="1" applyAlignment="1">
      <alignment horizontal="right" wrapText="1"/>
    </xf>
    <xf numFmtId="164" fontId="2" fillId="2" borderId="0" xfId="0" applyNumberFormat="1" applyFont="1" applyFill="1" applyAlignment="1">
      <alignment horizontal="right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1.1.2\&#1084;&#1072;&#1096;&#1073;&#1102;&#1088;&#1086;\&#1057;&#1090;&#1072;&#1088;&#1099;&#1081;%20&#1082;&#1086;&#1084;&#1087;\Documents\&#1055;&#1056;&#1054;&#1045;&#1050;&#1058;%20&#1041;&#1070;&#1044;&#1046;&#1045;&#1058;&#1040;\&#1055;&#1056;&#1054;&#1045;&#1050;&#1058;%202025-2027\&#1055;&#1088;&#1080;&#1083;&#1086;&#1078;&#1077;&#1085;&#1080;&#1103;%20&#1082;%20&#1087;&#1088;&#1086;&#1077;&#1082;&#1090;&#1091;%20&#1056;&#1077;&#1096;&#1077;&#1085;&#1080;&#1103;%2025-2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>
        <row r="154">
          <cell r="C154">
            <v>5717648968.0199995</v>
          </cell>
          <cell r="D154">
            <v>0</v>
          </cell>
          <cell r="E154">
            <v>5717648968.0199995</v>
          </cell>
          <cell r="F154">
            <v>5791903386.3700008</v>
          </cell>
          <cell r="G154">
            <v>0</v>
          </cell>
          <cell r="H154">
            <v>5791903386.3700008</v>
          </cell>
          <cell r="I154">
            <v>4383155222.04</v>
          </cell>
          <cell r="J154">
            <v>0</v>
          </cell>
          <cell r="K154">
            <v>4383155222.04</v>
          </cell>
        </row>
      </sheetData>
      <sheetData sheetId="2">
        <row r="1173">
          <cell r="F1173">
            <v>5814222361.1700001</v>
          </cell>
          <cell r="H1173">
            <v>0</v>
          </cell>
          <cell r="J1173">
            <v>5814222361.1700001</v>
          </cell>
          <cell r="L1173">
            <v>5903921071.4599991</v>
          </cell>
          <cell r="N1173">
            <v>0</v>
          </cell>
          <cell r="P1173">
            <v>5903921071.4599991</v>
          </cell>
          <cell r="R1173">
            <v>4446123603.8400002</v>
          </cell>
          <cell r="T1173">
            <v>0</v>
          </cell>
          <cell r="V1173">
            <v>4446123603.8400002</v>
          </cell>
        </row>
        <row r="1177">
          <cell r="L1177">
            <v>60282832.280000001</v>
          </cell>
          <cell r="P1177">
            <v>60282832.280000001</v>
          </cell>
          <cell r="R1177">
            <v>119032395.65000001</v>
          </cell>
          <cell r="V1177">
            <v>119032395.65000001</v>
          </cell>
        </row>
      </sheetData>
      <sheetData sheetId="3"/>
      <sheetData sheetId="4"/>
      <sheetData sheetId="5"/>
      <sheetData sheetId="6">
        <row r="11">
          <cell r="B11">
            <v>96570000</v>
          </cell>
          <cell r="D11">
            <v>96570000</v>
          </cell>
          <cell r="F11">
            <v>172300000</v>
          </cell>
          <cell r="H11">
            <v>172300000</v>
          </cell>
          <cell r="J11">
            <v>182000000</v>
          </cell>
          <cell r="L11">
            <v>182000000</v>
          </cell>
        </row>
        <row r="12">
          <cell r="B12">
            <v>0</v>
          </cell>
          <cell r="D12">
            <v>0</v>
          </cell>
          <cell r="F12">
            <v>0</v>
          </cell>
          <cell r="H12">
            <v>0</v>
          </cell>
          <cell r="L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G14">
            <v>0</v>
          </cell>
          <cell r="H14">
            <v>0</v>
          </cell>
          <cell r="K14">
            <v>0</v>
          </cell>
          <cell r="L14">
            <v>0</v>
          </cell>
        </row>
        <row r="15">
          <cell r="D15">
            <v>0</v>
          </cell>
          <cell r="F15">
            <v>0</v>
          </cell>
          <cell r="J15">
            <v>0</v>
          </cell>
          <cell r="L15">
            <v>0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3"/>
  <sheetViews>
    <sheetView tabSelected="1" workbookViewId="0">
      <selection activeCell="H4" sqref="H4"/>
    </sheetView>
  </sheetViews>
  <sheetFormatPr defaultRowHeight="12"/>
  <cols>
    <col min="1" max="1" width="57.28515625" style="29" customWidth="1"/>
    <col min="2" max="2" width="24.140625" style="26" customWidth="1"/>
    <col min="3" max="3" width="16.5703125" style="27" hidden="1" customWidth="1"/>
    <col min="4" max="4" width="15.42578125" style="25" hidden="1" customWidth="1"/>
    <col min="5" max="5" width="17.140625" style="48" customWidth="1"/>
    <col min="6" max="6" width="16.5703125" style="49" hidden="1" customWidth="1"/>
    <col min="7" max="7" width="15.42578125" style="50" hidden="1" customWidth="1"/>
    <col min="8" max="8" width="17.140625" style="48" customWidth="1"/>
    <col min="9" max="9" width="16.5703125" style="49" hidden="1" customWidth="1"/>
    <col min="10" max="10" width="15.42578125" style="50" hidden="1" customWidth="1"/>
    <col min="11" max="11" width="17.140625" style="48" customWidth="1"/>
    <col min="12" max="12" width="19.7109375" style="28" customWidth="1"/>
    <col min="13" max="14" width="9.140625" style="28"/>
    <col min="15" max="256" width="9.140625" style="25"/>
    <col min="257" max="257" width="56" style="25" customWidth="1"/>
    <col min="258" max="258" width="27" style="25" customWidth="1"/>
    <col min="259" max="260" width="0" style="25" hidden="1" customWidth="1"/>
    <col min="261" max="261" width="13.7109375" style="25" customWidth="1"/>
    <col min="262" max="512" width="9.140625" style="25"/>
    <col min="513" max="513" width="56" style="25" customWidth="1"/>
    <col min="514" max="514" width="27" style="25" customWidth="1"/>
    <col min="515" max="516" width="0" style="25" hidden="1" customWidth="1"/>
    <col min="517" max="517" width="13.7109375" style="25" customWidth="1"/>
    <col min="518" max="768" width="9.140625" style="25"/>
    <col min="769" max="769" width="56" style="25" customWidth="1"/>
    <col min="770" max="770" width="27" style="25" customWidth="1"/>
    <col min="771" max="772" width="0" style="25" hidden="1" customWidth="1"/>
    <col min="773" max="773" width="13.7109375" style="25" customWidth="1"/>
    <col min="774" max="1024" width="9.140625" style="25"/>
    <col min="1025" max="1025" width="56" style="25" customWidth="1"/>
    <col min="1026" max="1026" width="27" style="25" customWidth="1"/>
    <col min="1027" max="1028" width="0" style="25" hidden="1" customWidth="1"/>
    <col min="1029" max="1029" width="13.7109375" style="25" customWidth="1"/>
    <col min="1030" max="1280" width="9.140625" style="25"/>
    <col min="1281" max="1281" width="56" style="25" customWidth="1"/>
    <col min="1282" max="1282" width="27" style="25" customWidth="1"/>
    <col min="1283" max="1284" width="0" style="25" hidden="1" customWidth="1"/>
    <col min="1285" max="1285" width="13.7109375" style="25" customWidth="1"/>
    <col min="1286" max="1536" width="9.140625" style="25"/>
    <col min="1537" max="1537" width="56" style="25" customWidth="1"/>
    <col min="1538" max="1538" width="27" style="25" customWidth="1"/>
    <col min="1539" max="1540" width="0" style="25" hidden="1" customWidth="1"/>
    <col min="1541" max="1541" width="13.7109375" style="25" customWidth="1"/>
    <col min="1542" max="1792" width="9.140625" style="25"/>
    <col min="1793" max="1793" width="56" style="25" customWidth="1"/>
    <col min="1794" max="1794" width="27" style="25" customWidth="1"/>
    <col min="1795" max="1796" width="0" style="25" hidden="1" customWidth="1"/>
    <col min="1797" max="1797" width="13.7109375" style="25" customWidth="1"/>
    <col min="1798" max="2048" width="9.140625" style="25"/>
    <col min="2049" max="2049" width="56" style="25" customWidth="1"/>
    <col min="2050" max="2050" width="27" style="25" customWidth="1"/>
    <col min="2051" max="2052" width="0" style="25" hidden="1" customWidth="1"/>
    <col min="2053" max="2053" width="13.7109375" style="25" customWidth="1"/>
    <col min="2054" max="2304" width="9.140625" style="25"/>
    <col min="2305" max="2305" width="56" style="25" customWidth="1"/>
    <col min="2306" max="2306" width="27" style="25" customWidth="1"/>
    <col min="2307" max="2308" width="0" style="25" hidden="1" customWidth="1"/>
    <col min="2309" max="2309" width="13.7109375" style="25" customWidth="1"/>
    <col min="2310" max="2560" width="9.140625" style="25"/>
    <col min="2561" max="2561" width="56" style="25" customWidth="1"/>
    <col min="2562" max="2562" width="27" style="25" customWidth="1"/>
    <col min="2563" max="2564" width="0" style="25" hidden="1" customWidth="1"/>
    <col min="2565" max="2565" width="13.7109375" style="25" customWidth="1"/>
    <col min="2566" max="2816" width="9.140625" style="25"/>
    <col min="2817" max="2817" width="56" style="25" customWidth="1"/>
    <col min="2818" max="2818" width="27" style="25" customWidth="1"/>
    <col min="2819" max="2820" width="0" style="25" hidden="1" customWidth="1"/>
    <col min="2821" max="2821" width="13.7109375" style="25" customWidth="1"/>
    <col min="2822" max="3072" width="9.140625" style="25"/>
    <col min="3073" max="3073" width="56" style="25" customWidth="1"/>
    <col min="3074" max="3074" width="27" style="25" customWidth="1"/>
    <col min="3075" max="3076" width="0" style="25" hidden="1" customWidth="1"/>
    <col min="3077" max="3077" width="13.7109375" style="25" customWidth="1"/>
    <col min="3078" max="3328" width="9.140625" style="25"/>
    <col min="3329" max="3329" width="56" style="25" customWidth="1"/>
    <col min="3330" max="3330" width="27" style="25" customWidth="1"/>
    <col min="3331" max="3332" width="0" style="25" hidden="1" customWidth="1"/>
    <col min="3333" max="3333" width="13.7109375" style="25" customWidth="1"/>
    <col min="3334" max="3584" width="9.140625" style="25"/>
    <col min="3585" max="3585" width="56" style="25" customWidth="1"/>
    <col min="3586" max="3586" width="27" style="25" customWidth="1"/>
    <col min="3587" max="3588" width="0" style="25" hidden="1" customWidth="1"/>
    <col min="3589" max="3589" width="13.7109375" style="25" customWidth="1"/>
    <col min="3590" max="3840" width="9.140625" style="25"/>
    <col min="3841" max="3841" width="56" style="25" customWidth="1"/>
    <col min="3842" max="3842" width="27" style="25" customWidth="1"/>
    <col min="3843" max="3844" width="0" style="25" hidden="1" customWidth="1"/>
    <col min="3845" max="3845" width="13.7109375" style="25" customWidth="1"/>
    <col min="3846" max="4096" width="9.140625" style="25"/>
    <col min="4097" max="4097" width="56" style="25" customWidth="1"/>
    <col min="4098" max="4098" width="27" style="25" customWidth="1"/>
    <col min="4099" max="4100" width="0" style="25" hidden="1" customWidth="1"/>
    <col min="4101" max="4101" width="13.7109375" style="25" customWidth="1"/>
    <col min="4102" max="4352" width="9.140625" style="25"/>
    <col min="4353" max="4353" width="56" style="25" customWidth="1"/>
    <col min="4354" max="4354" width="27" style="25" customWidth="1"/>
    <col min="4355" max="4356" width="0" style="25" hidden="1" customWidth="1"/>
    <col min="4357" max="4357" width="13.7109375" style="25" customWidth="1"/>
    <col min="4358" max="4608" width="9.140625" style="25"/>
    <col min="4609" max="4609" width="56" style="25" customWidth="1"/>
    <col min="4610" max="4610" width="27" style="25" customWidth="1"/>
    <col min="4611" max="4612" width="0" style="25" hidden="1" customWidth="1"/>
    <col min="4613" max="4613" width="13.7109375" style="25" customWidth="1"/>
    <col min="4614" max="4864" width="9.140625" style="25"/>
    <col min="4865" max="4865" width="56" style="25" customWidth="1"/>
    <col min="4866" max="4866" width="27" style="25" customWidth="1"/>
    <col min="4867" max="4868" width="0" style="25" hidden="1" customWidth="1"/>
    <col min="4869" max="4869" width="13.7109375" style="25" customWidth="1"/>
    <col min="4870" max="5120" width="9.140625" style="25"/>
    <col min="5121" max="5121" width="56" style="25" customWidth="1"/>
    <col min="5122" max="5122" width="27" style="25" customWidth="1"/>
    <col min="5123" max="5124" width="0" style="25" hidden="1" customWidth="1"/>
    <col min="5125" max="5125" width="13.7109375" style="25" customWidth="1"/>
    <col min="5126" max="5376" width="9.140625" style="25"/>
    <col min="5377" max="5377" width="56" style="25" customWidth="1"/>
    <col min="5378" max="5378" width="27" style="25" customWidth="1"/>
    <col min="5379" max="5380" width="0" style="25" hidden="1" customWidth="1"/>
    <col min="5381" max="5381" width="13.7109375" style="25" customWidth="1"/>
    <col min="5382" max="5632" width="9.140625" style="25"/>
    <col min="5633" max="5633" width="56" style="25" customWidth="1"/>
    <col min="5634" max="5634" width="27" style="25" customWidth="1"/>
    <col min="5635" max="5636" width="0" style="25" hidden="1" customWidth="1"/>
    <col min="5637" max="5637" width="13.7109375" style="25" customWidth="1"/>
    <col min="5638" max="5888" width="9.140625" style="25"/>
    <col min="5889" max="5889" width="56" style="25" customWidth="1"/>
    <col min="5890" max="5890" width="27" style="25" customWidth="1"/>
    <col min="5891" max="5892" width="0" style="25" hidden="1" customWidth="1"/>
    <col min="5893" max="5893" width="13.7109375" style="25" customWidth="1"/>
    <col min="5894" max="6144" width="9.140625" style="25"/>
    <col min="6145" max="6145" width="56" style="25" customWidth="1"/>
    <col min="6146" max="6146" width="27" style="25" customWidth="1"/>
    <col min="6147" max="6148" width="0" style="25" hidden="1" customWidth="1"/>
    <col min="6149" max="6149" width="13.7109375" style="25" customWidth="1"/>
    <col min="6150" max="6400" width="9.140625" style="25"/>
    <col min="6401" max="6401" width="56" style="25" customWidth="1"/>
    <col min="6402" max="6402" width="27" style="25" customWidth="1"/>
    <col min="6403" max="6404" width="0" style="25" hidden="1" customWidth="1"/>
    <col min="6405" max="6405" width="13.7109375" style="25" customWidth="1"/>
    <col min="6406" max="6656" width="9.140625" style="25"/>
    <col min="6657" max="6657" width="56" style="25" customWidth="1"/>
    <col min="6658" max="6658" width="27" style="25" customWidth="1"/>
    <col min="6659" max="6660" width="0" style="25" hidden="1" customWidth="1"/>
    <col min="6661" max="6661" width="13.7109375" style="25" customWidth="1"/>
    <col min="6662" max="6912" width="9.140625" style="25"/>
    <col min="6913" max="6913" width="56" style="25" customWidth="1"/>
    <col min="6914" max="6914" width="27" style="25" customWidth="1"/>
    <col min="6915" max="6916" width="0" style="25" hidden="1" customWidth="1"/>
    <col min="6917" max="6917" width="13.7109375" style="25" customWidth="1"/>
    <col min="6918" max="7168" width="9.140625" style="25"/>
    <col min="7169" max="7169" width="56" style="25" customWidth="1"/>
    <col min="7170" max="7170" width="27" style="25" customWidth="1"/>
    <col min="7171" max="7172" width="0" style="25" hidden="1" customWidth="1"/>
    <col min="7173" max="7173" width="13.7109375" style="25" customWidth="1"/>
    <col min="7174" max="7424" width="9.140625" style="25"/>
    <col min="7425" max="7425" width="56" style="25" customWidth="1"/>
    <col min="7426" max="7426" width="27" style="25" customWidth="1"/>
    <col min="7427" max="7428" width="0" style="25" hidden="1" customWidth="1"/>
    <col min="7429" max="7429" width="13.7109375" style="25" customWidth="1"/>
    <col min="7430" max="7680" width="9.140625" style="25"/>
    <col min="7681" max="7681" width="56" style="25" customWidth="1"/>
    <col min="7682" max="7682" width="27" style="25" customWidth="1"/>
    <col min="7683" max="7684" width="0" style="25" hidden="1" customWidth="1"/>
    <col min="7685" max="7685" width="13.7109375" style="25" customWidth="1"/>
    <col min="7686" max="7936" width="9.140625" style="25"/>
    <col min="7937" max="7937" width="56" style="25" customWidth="1"/>
    <col min="7938" max="7938" width="27" style="25" customWidth="1"/>
    <col min="7939" max="7940" width="0" style="25" hidden="1" customWidth="1"/>
    <col min="7941" max="7941" width="13.7109375" style="25" customWidth="1"/>
    <col min="7942" max="8192" width="9.140625" style="25"/>
    <col min="8193" max="8193" width="56" style="25" customWidth="1"/>
    <col min="8194" max="8194" width="27" style="25" customWidth="1"/>
    <col min="8195" max="8196" width="0" style="25" hidden="1" customWidth="1"/>
    <col min="8197" max="8197" width="13.7109375" style="25" customWidth="1"/>
    <col min="8198" max="8448" width="9.140625" style="25"/>
    <col min="8449" max="8449" width="56" style="25" customWidth="1"/>
    <col min="8450" max="8450" width="27" style="25" customWidth="1"/>
    <col min="8451" max="8452" width="0" style="25" hidden="1" customWidth="1"/>
    <col min="8453" max="8453" width="13.7109375" style="25" customWidth="1"/>
    <col min="8454" max="8704" width="9.140625" style="25"/>
    <col min="8705" max="8705" width="56" style="25" customWidth="1"/>
    <col min="8706" max="8706" width="27" style="25" customWidth="1"/>
    <col min="8707" max="8708" width="0" style="25" hidden="1" customWidth="1"/>
    <col min="8709" max="8709" width="13.7109375" style="25" customWidth="1"/>
    <col min="8710" max="8960" width="9.140625" style="25"/>
    <col min="8961" max="8961" width="56" style="25" customWidth="1"/>
    <col min="8962" max="8962" width="27" style="25" customWidth="1"/>
    <col min="8963" max="8964" width="0" style="25" hidden="1" customWidth="1"/>
    <col min="8965" max="8965" width="13.7109375" style="25" customWidth="1"/>
    <col min="8966" max="9216" width="9.140625" style="25"/>
    <col min="9217" max="9217" width="56" style="25" customWidth="1"/>
    <col min="9218" max="9218" width="27" style="25" customWidth="1"/>
    <col min="9219" max="9220" width="0" style="25" hidden="1" customWidth="1"/>
    <col min="9221" max="9221" width="13.7109375" style="25" customWidth="1"/>
    <col min="9222" max="9472" width="9.140625" style="25"/>
    <col min="9473" max="9473" width="56" style="25" customWidth="1"/>
    <col min="9474" max="9474" width="27" style="25" customWidth="1"/>
    <col min="9475" max="9476" width="0" style="25" hidden="1" customWidth="1"/>
    <col min="9477" max="9477" width="13.7109375" style="25" customWidth="1"/>
    <col min="9478" max="9728" width="9.140625" style="25"/>
    <col min="9729" max="9729" width="56" style="25" customWidth="1"/>
    <col min="9730" max="9730" width="27" style="25" customWidth="1"/>
    <col min="9731" max="9732" width="0" style="25" hidden="1" customWidth="1"/>
    <col min="9733" max="9733" width="13.7109375" style="25" customWidth="1"/>
    <col min="9734" max="9984" width="9.140625" style="25"/>
    <col min="9985" max="9985" width="56" style="25" customWidth="1"/>
    <col min="9986" max="9986" width="27" style="25" customWidth="1"/>
    <col min="9987" max="9988" width="0" style="25" hidden="1" customWidth="1"/>
    <col min="9989" max="9989" width="13.7109375" style="25" customWidth="1"/>
    <col min="9990" max="10240" width="9.140625" style="25"/>
    <col min="10241" max="10241" width="56" style="25" customWidth="1"/>
    <col min="10242" max="10242" width="27" style="25" customWidth="1"/>
    <col min="10243" max="10244" width="0" style="25" hidden="1" customWidth="1"/>
    <col min="10245" max="10245" width="13.7109375" style="25" customWidth="1"/>
    <col min="10246" max="10496" width="9.140625" style="25"/>
    <col min="10497" max="10497" width="56" style="25" customWidth="1"/>
    <col min="10498" max="10498" width="27" style="25" customWidth="1"/>
    <col min="10499" max="10500" width="0" style="25" hidden="1" customWidth="1"/>
    <col min="10501" max="10501" width="13.7109375" style="25" customWidth="1"/>
    <col min="10502" max="10752" width="9.140625" style="25"/>
    <col min="10753" max="10753" width="56" style="25" customWidth="1"/>
    <col min="10754" max="10754" width="27" style="25" customWidth="1"/>
    <col min="10755" max="10756" width="0" style="25" hidden="1" customWidth="1"/>
    <col min="10757" max="10757" width="13.7109375" style="25" customWidth="1"/>
    <col min="10758" max="11008" width="9.140625" style="25"/>
    <col min="11009" max="11009" width="56" style="25" customWidth="1"/>
    <col min="11010" max="11010" width="27" style="25" customWidth="1"/>
    <col min="11011" max="11012" width="0" style="25" hidden="1" customWidth="1"/>
    <col min="11013" max="11013" width="13.7109375" style="25" customWidth="1"/>
    <col min="11014" max="11264" width="9.140625" style="25"/>
    <col min="11265" max="11265" width="56" style="25" customWidth="1"/>
    <col min="11266" max="11266" width="27" style="25" customWidth="1"/>
    <col min="11267" max="11268" width="0" style="25" hidden="1" customWidth="1"/>
    <col min="11269" max="11269" width="13.7109375" style="25" customWidth="1"/>
    <col min="11270" max="11520" width="9.140625" style="25"/>
    <col min="11521" max="11521" width="56" style="25" customWidth="1"/>
    <col min="11522" max="11522" width="27" style="25" customWidth="1"/>
    <col min="11523" max="11524" width="0" style="25" hidden="1" customWidth="1"/>
    <col min="11525" max="11525" width="13.7109375" style="25" customWidth="1"/>
    <col min="11526" max="11776" width="9.140625" style="25"/>
    <col min="11777" max="11777" width="56" style="25" customWidth="1"/>
    <col min="11778" max="11778" width="27" style="25" customWidth="1"/>
    <col min="11779" max="11780" width="0" style="25" hidden="1" customWidth="1"/>
    <col min="11781" max="11781" width="13.7109375" style="25" customWidth="1"/>
    <col min="11782" max="12032" width="9.140625" style="25"/>
    <col min="12033" max="12033" width="56" style="25" customWidth="1"/>
    <col min="12034" max="12034" width="27" style="25" customWidth="1"/>
    <col min="12035" max="12036" width="0" style="25" hidden="1" customWidth="1"/>
    <col min="12037" max="12037" width="13.7109375" style="25" customWidth="1"/>
    <col min="12038" max="12288" width="9.140625" style="25"/>
    <col min="12289" max="12289" width="56" style="25" customWidth="1"/>
    <col min="12290" max="12290" width="27" style="25" customWidth="1"/>
    <col min="12291" max="12292" width="0" style="25" hidden="1" customWidth="1"/>
    <col min="12293" max="12293" width="13.7109375" style="25" customWidth="1"/>
    <col min="12294" max="12544" width="9.140625" style="25"/>
    <col min="12545" max="12545" width="56" style="25" customWidth="1"/>
    <col min="12546" max="12546" width="27" style="25" customWidth="1"/>
    <col min="12547" max="12548" width="0" style="25" hidden="1" customWidth="1"/>
    <col min="12549" max="12549" width="13.7109375" style="25" customWidth="1"/>
    <col min="12550" max="12800" width="9.140625" style="25"/>
    <col min="12801" max="12801" width="56" style="25" customWidth="1"/>
    <col min="12802" max="12802" width="27" style="25" customWidth="1"/>
    <col min="12803" max="12804" width="0" style="25" hidden="1" customWidth="1"/>
    <col min="12805" max="12805" width="13.7109375" style="25" customWidth="1"/>
    <col min="12806" max="13056" width="9.140625" style="25"/>
    <col min="13057" max="13057" width="56" style="25" customWidth="1"/>
    <col min="13058" max="13058" width="27" style="25" customWidth="1"/>
    <col min="13059" max="13060" width="0" style="25" hidden="1" customWidth="1"/>
    <col min="13061" max="13061" width="13.7109375" style="25" customWidth="1"/>
    <col min="13062" max="13312" width="9.140625" style="25"/>
    <col min="13313" max="13313" width="56" style="25" customWidth="1"/>
    <col min="13314" max="13314" width="27" style="25" customWidth="1"/>
    <col min="13315" max="13316" width="0" style="25" hidden="1" customWidth="1"/>
    <col min="13317" max="13317" width="13.7109375" style="25" customWidth="1"/>
    <col min="13318" max="13568" width="9.140625" style="25"/>
    <col min="13569" max="13569" width="56" style="25" customWidth="1"/>
    <col min="13570" max="13570" width="27" style="25" customWidth="1"/>
    <col min="13571" max="13572" width="0" style="25" hidden="1" customWidth="1"/>
    <col min="13573" max="13573" width="13.7109375" style="25" customWidth="1"/>
    <col min="13574" max="13824" width="9.140625" style="25"/>
    <col min="13825" max="13825" width="56" style="25" customWidth="1"/>
    <col min="13826" max="13826" width="27" style="25" customWidth="1"/>
    <col min="13827" max="13828" width="0" style="25" hidden="1" customWidth="1"/>
    <col min="13829" max="13829" width="13.7109375" style="25" customWidth="1"/>
    <col min="13830" max="14080" width="9.140625" style="25"/>
    <col min="14081" max="14081" width="56" style="25" customWidth="1"/>
    <col min="14082" max="14082" width="27" style="25" customWidth="1"/>
    <col min="14083" max="14084" width="0" style="25" hidden="1" customWidth="1"/>
    <col min="14085" max="14085" width="13.7109375" style="25" customWidth="1"/>
    <col min="14086" max="14336" width="9.140625" style="25"/>
    <col min="14337" max="14337" width="56" style="25" customWidth="1"/>
    <col min="14338" max="14338" width="27" style="25" customWidth="1"/>
    <col min="14339" max="14340" width="0" style="25" hidden="1" customWidth="1"/>
    <col min="14341" max="14341" width="13.7109375" style="25" customWidth="1"/>
    <col min="14342" max="14592" width="9.140625" style="25"/>
    <col min="14593" max="14593" width="56" style="25" customWidth="1"/>
    <col min="14594" max="14594" width="27" style="25" customWidth="1"/>
    <col min="14595" max="14596" width="0" style="25" hidden="1" customWidth="1"/>
    <col min="14597" max="14597" width="13.7109375" style="25" customWidth="1"/>
    <col min="14598" max="14848" width="9.140625" style="25"/>
    <col min="14849" max="14849" width="56" style="25" customWidth="1"/>
    <col min="14850" max="14850" width="27" style="25" customWidth="1"/>
    <col min="14851" max="14852" width="0" style="25" hidden="1" customWidth="1"/>
    <col min="14853" max="14853" width="13.7109375" style="25" customWidth="1"/>
    <col min="14854" max="15104" width="9.140625" style="25"/>
    <col min="15105" max="15105" width="56" style="25" customWidth="1"/>
    <col min="15106" max="15106" width="27" style="25" customWidth="1"/>
    <col min="15107" max="15108" width="0" style="25" hidden="1" customWidth="1"/>
    <col min="15109" max="15109" width="13.7109375" style="25" customWidth="1"/>
    <col min="15110" max="15360" width="9.140625" style="25"/>
    <col min="15361" max="15361" width="56" style="25" customWidth="1"/>
    <col min="15362" max="15362" width="27" style="25" customWidth="1"/>
    <col min="15363" max="15364" width="0" style="25" hidden="1" customWidth="1"/>
    <col min="15365" max="15365" width="13.7109375" style="25" customWidth="1"/>
    <col min="15366" max="15616" width="9.140625" style="25"/>
    <col min="15617" max="15617" width="56" style="25" customWidth="1"/>
    <col min="15618" max="15618" width="27" style="25" customWidth="1"/>
    <col min="15619" max="15620" width="0" style="25" hidden="1" customWidth="1"/>
    <col min="15621" max="15621" width="13.7109375" style="25" customWidth="1"/>
    <col min="15622" max="15872" width="9.140625" style="25"/>
    <col min="15873" max="15873" width="56" style="25" customWidth="1"/>
    <col min="15874" max="15874" width="27" style="25" customWidth="1"/>
    <col min="15875" max="15876" width="0" style="25" hidden="1" customWidth="1"/>
    <col min="15877" max="15877" width="13.7109375" style="25" customWidth="1"/>
    <col min="15878" max="16128" width="9.140625" style="25"/>
    <col min="16129" max="16129" width="56" style="25" customWidth="1"/>
    <col min="16130" max="16130" width="27" style="25" customWidth="1"/>
    <col min="16131" max="16132" width="0" style="25" hidden="1" customWidth="1"/>
    <col min="16133" max="16133" width="13.7109375" style="25" customWidth="1"/>
    <col min="16134" max="16384" width="9.140625" style="25"/>
  </cols>
  <sheetData>
    <row r="1" spans="1:14" s="4" customFormat="1" ht="15" customHeight="1">
      <c r="A1" s="1"/>
      <c r="B1" s="2"/>
      <c r="C1" s="3"/>
      <c r="D1" s="3"/>
      <c r="E1" s="30"/>
      <c r="F1" s="31"/>
      <c r="G1" s="30"/>
      <c r="H1" s="54" t="s">
        <v>0</v>
      </c>
      <c r="I1" s="54"/>
      <c r="J1" s="54"/>
      <c r="K1" s="54"/>
      <c r="L1" s="3"/>
      <c r="M1" s="3"/>
      <c r="N1" s="3"/>
    </row>
    <row r="2" spans="1:14" s="4" customFormat="1" ht="15" customHeight="1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3"/>
      <c r="M2" s="3"/>
      <c r="N2" s="3"/>
    </row>
    <row r="3" spans="1:14" s="4" customFormat="1" ht="15" customHeight="1">
      <c r="A3" s="5"/>
      <c r="B3" s="5"/>
      <c r="C3" s="5"/>
      <c r="D3" s="5"/>
      <c r="E3" s="32"/>
      <c r="F3" s="32"/>
      <c r="G3" s="32"/>
      <c r="H3" s="56" t="s">
        <v>52</v>
      </c>
      <c r="I3" s="56"/>
      <c r="J3" s="56"/>
      <c r="K3" s="56"/>
      <c r="L3" s="3"/>
      <c r="M3" s="3"/>
      <c r="N3" s="3"/>
    </row>
    <row r="4" spans="1:14" s="4" customFormat="1" ht="12.75">
      <c r="A4" s="1"/>
      <c r="B4" s="2"/>
      <c r="C4" s="6"/>
      <c r="E4" s="33"/>
      <c r="F4" s="34"/>
      <c r="G4" s="35"/>
      <c r="H4" s="33"/>
      <c r="I4" s="34"/>
      <c r="J4" s="35"/>
      <c r="K4" s="33"/>
      <c r="L4" s="3"/>
      <c r="M4" s="3"/>
      <c r="N4" s="3"/>
    </row>
    <row r="5" spans="1:14" s="10" customFormat="1" ht="12.75">
      <c r="A5" s="7"/>
      <c r="B5" s="8"/>
      <c r="C5" s="9"/>
      <c r="E5" s="36"/>
      <c r="F5" s="37"/>
      <c r="G5" s="38"/>
      <c r="H5" s="36"/>
      <c r="I5" s="37"/>
      <c r="J5" s="38"/>
      <c r="K5" s="36"/>
      <c r="L5" s="11"/>
      <c r="M5" s="11"/>
      <c r="N5" s="11"/>
    </row>
    <row r="6" spans="1:14" s="10" customFormat="1" ht="15" customHeight="1">
      <c r="A6" s="57" t="s">
        <v>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11"/>
      <c r="M6" s="11"/>
      <c r="N6" s="11"/>
    </row>
    <row r="7" spans="1:14" s="13" customFormat="1" ht="15" customHeight="1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12"/>
      <c r="M7" s="12"/>
      <c r="N7" s="12"/>
    </row>
    <row r="8" spans="1:14" s="13" customFormat="1">
      <c r="A8" s="14"/>
      <c r="B8" s="15"/>
      <c r="C8" s="16"/>
      <c r="E8" s="39"/>
      <c r="F8" s="40"/>
      <c r="G8" s="41"/>
      <c r="H8" s="39"/>
      <c r="I8" s="40"/>
      <c r="J8" s="41"/>
      <c r="K8" s="39" t="s">
        <v>3</v>
      </c>
      <c r="L8" s="12"/>
      <c r="M8" s="12"/>
      <c r="N8" s="12"/>
    </row>
    <row r="9" spans="1:14" s="13" customFormat="1" ht="12.75" customHeight="1">
      <c r="A9" s="58" t="s">
        <v>4</v>
      </c>
      <c r="B9" s="59" t="s">
        <v>5</v>
      </c>
      <c r="C9" s="61" t="s">
        <v>6</v>
      </c>
      <c r="D9" s="62" t="s">
        <v>7</v>
      </c>
      <c r="E9" s="63" t="s">
        <v>8</v>
      </c>
      <c r="F9" s="65" t="s">
        <v>6</v>
      </c>
      <c r="G9" s="66" t="s">
        <v>7</v>
      </c>
      <c r="H9" s="63" t="s">
        <v>9</v>
      </c>
      <c r="I9" s="65" t="s">
        <v>6</v>
      </c>
      <c r="J9" s="66" t="s">
        <v>7</v>
      </c>
      <c r="K9" s="67" t="s">
        <v>10</v>
      </c>
      <c r="L9" s="12"/>
      <c r="M9" s="12"/>
      <c r="N9" s="12"/>
    </row>
    <row r="10" spans="1:14" s="13" customFormat="1" ht="36.75" customHeight="1">
      <c r="A10" s="58"/>
      <c r="B10" s="60"/>
      <c r="C10" s="61"/>
      <c r="D10" s="62"/>
      <c r="E10" s="64"/>
      <c r="F10" s="65"/>
      <c r="G10" s="66"/>
      <c r="H10" s="64"/>
      <c r="I10" s="65"/>
      <c r="J10" s="66"/>
      <c r="K10" s="67"/>
      <c r="L10" s="12"/>
      <c r="M10" s="12"/>
      <c r="N10" s="12"/>
    </row>
    <row r="11" spans="1:14" s="21" customFormat="1">
      <c r="A11" s="17" t="s">
        <v>11</v>
      </c>
      <c r="B11" s="18" t="s">
        <v>12</v>
      </c>
      <c r="C11" s="19">
        <f t="shared" ref="C11:K11" si="0">C12-C14</f>
        <v>96570000</v>
      </c>
      <c r="D11" s="19">
        <f t="shared" si="0"/>
        <v>0</v>
      </c>
      <c r="E11" s="42">
        <f t="shared" si="0"/>
        <v>96570000</v>
      </c>
      <c r="F11" s="43">
        <f t="shared" si="0"/>
        <v>172300000</v>
      </c>
      <c r="G11" s="43">
        <f>G12-G14</f>
        <v>0</v>
      </c>
      <c r="H11" s="42">
        <f t="shared" si="0"/>
        <v>172300000</v>
      </c>
      <c r="I11" s="43">
        <f t="shared" si="0"/>
        <v>182000000</v>
      </c>
      <c r="J11" s="43">
        <f t="shared" si="0"/>
        <v>0</v>
      </c>
      <c r="K11" s="42">
        <f t="shared" si="0"/>
        <v>182000000</v>
      </c>
      <c r="L11" s="20"/>
      <c r="M11" s="20"/>
      <c r="N11" s="20"/>
    </row>
    <row r="12" spans="1:14" s="23" customFormat="1" ht="24">
      <c r="A12" s="17" t="s">
        <v>13</v>
      </c>
      <c r="B12" s="18" t="s">
        <v>14</v>
      </c>
      <c r="C12" s="19">
        <f t="shared" ref="C12:K12" si="1">C13</f>
        <v>96570000</v>
      </c>
      <c r="D12" s="19">
        <f t="shared" si="1"/>
        <v>0</v>
      </c>
      <c r="E12" s="42">
        <f t="shared" si="1"/>
        <v>96570000</v>
      </c>
      <c r="F12" s="43">
        <f t="shared" si="1"/>
        <v>172300000</v>
      </c>
      <c r="G12" s="43">
        <f t="shared" si="1"/>
        <v>0</v>
      </c>
      <c r="H12" s="42">
        <f t="shared" si="1"/>
        <v>172300000</v>
      </c>
      <c r="I12" s="43">
        <f t="shared" si="1"/>
        <v>182000000</v>
      </c>
      <c r="J12" s="43">
        <f t="shared" si="1"/>
        <v>0</v>
      </c>
      <c r="K12" s="42">
        <f t="shared" si="1"/>
        <v>182000000</v>
      </c>
      <c r="L12" s="22"/>
      <c r="M12" s="22"/>
      <c r="N12" s="22"/>
    </row>
    <row r="13" spans="1:14" s="23" customFormat="1" ht="24">
      <c r="A13" s="17" t="s">
        <v>15</v>
      </c>
      <c r="B13" s="18" t="s">
        <v>16</v>
      </c>
      <c r="C13" s="19">
        <f>'[1]7. прогр заимс'!B11</f>
        <v>96570000</v>
      </c>
      <c r="D13" s="19">
        <f>'[1]7. прогр заимс'!C11</f>
        <v>0</v>
      </c>
      <c r="E13" s="43">
        <f>'[1]7. прогр заимс'!D11</f>
        <v>96570000</v>
      </c>
      <c r="F13" s="43">
        <f>'[1]7. прогр заимс'!F11</f>
        <v>172300000</v>
      </c>
      <c r="G13" s="43">
        <f>'[1]7. прогр заимс'!G11</f>
        <v>0</v>
      </c>
      <c r="H13" s="43">
        <f>'[1]7. прогр заимс'!H11</f>
        <v>172300000</v>
      </c>
      <c r="I13" s="43">
        <f>'[1]7. прогр заимс'!J11</f>
        <v>182000000</v>
      </c>
      <c r="J13" s="43">
        <f>'[1]7. прогр заимс'!K11</f>
        <v>0</v>
      </c>
      <c r="K13" s="43">
        <f>'[1]7. прогр заимс'!L11</f>
        <v>182000000</v>
      </c>
      <c r="L13" s="22"/>
      <c r="M13" s="22"/>
      <c r="N13" s="22"/>
    </row>
    <row r="14" spans="1:14" s="23" customFormat="1" ht="24" hidden="1">
      <c r="A14" s="17" t="s">
        <v>17</v>
      </c>
      <c r="B14" s="18" t="s">
        <v>18</v>
      </c>
      <c r="C14" s="19">
        <f>C15</f>
        <v>0</v>
      </c>
      <c r="D14" s="19">
        <f t="shared" ref="D14:K14" si="2">D15</f>
        <v>0</v>
      </c>
      <c r="E14" s="43">
        <f t="shared" si="2"/>
        <v>0</v>
      </c>
      <c r="F14" s="43">
        <f t="shared" si="2"/>
        <v>0</v>
      </c>
      <c r="G14" s="43">
        <f t="shared" si="2"/>
        <v>0</v>
      </c>
      <c r="H14" s="42">
        <f t="shared" si="2"/>
        <v>0</v>
      </c>
      <c r="I14" s="43">
        <f t="shared" si="2"/>
        <v>0</v>
      </c>
      <c r="J14" s="43">
        <f t="shared" si="2"/>
        <v>0</v>
      </c>
      <c r="K14" s="42">
        <f t="shared" si="2"/>
        <v>0</v>
      </c>
      <c r="L14" s="22"/>
      <c r="M14" s="22"/>
      <c r="N14" s="22"/>
    </row>
    <row r="15" spans="1:14" s="23" customFormat="1" ht="24" hidden="1">
      <c r="A15" s="17" t="s">
        <v>19</v>
      </c>
      <c r="B15" s="18" t="s">
        <v>20</v>
      </c>
      <c r="C15" s="19">
        <f>'[1]7. прогр заимс'!B12</f>
        <v>0</v>
      </c>
      <c r="D15" s="19">
        <f>'[1]7. прогр заимс'!C12</f>
        <v>0</v>
      </c>
      <c r="E15" s="43">
        <f>'[1]7. прогр заимс'!D12</f>
        <v>0</v>
      </c>
      <c r="F15" s="43">
        <f>'[1]7. прогр заимс'!F12</f>
        <v>0</v>
      </c>
      <c r="G15" s="43">
        <f>'[1]7. прогр заимс'!G12</f>
        <v>0</v>
      </c>
      <c r="H15" s="43">
        <f>'[1]7. прогр заимс'!H12</f>
        <v>0</v>
      </c>
      <c r="I15" s="43">
        <f>'[1]7. прогр заимс'!J12</f>
        <v>0</v>
      </c>
      <c r="J15" s="43">
        <f>'[1]7. прогр заимс'!K12</f>
        <v>0</v>
      </c>
      <c r="K15" s="43">
        <f>'[1]7. прогр заимс'!L12</f>
        <v>0</v>
      </c>
      <c r="L15" s="22"/>
      <c r="M15" s="22"/>
      <c r="N15" s="22"/>
    </row>
    <row r="16" spans="1:14" s="21" customFormat="1" ht="24" hidden="1">
      <c r="A16" s="17" t="s">
        <v>21</v>
      </c>
      <c r="B16" s="18" t="s">
        <v>22</v>
      </c>
      <c r="C16" s="19">
        <f t="shared" ref="C16:K16" si="3">C17-C19</f>
        <v>0</v>
      </c>
      <c r="D16" s="19">
        <f t="shared" si="3"/>
        <v>0</v>
      </c>
      <c r="E16" s="42">
        <f t="shared" si="3"/>
        <v>0</v>
      </c>
      <c r="F16" s="43">
        <f t="shared" si="3"/>
        <v>0</v>
      </c>
      <c r="G16" s="43">
        <v>0</v>
      </c>
      <c r="H16" s="42">
        <f t="shared" si="3"/>
        <v>0</v>
      </c>
      <c r="I16" s="43">
        <f t="shared" si="3"/>
        <v>0</v>
      </c>
      <c r="J16" s="43">
        <f t="shared" si="3"/>
        <v>0</v>
      </c>
      <c r="K16" s="42">
        <f t="shared" si="3"/>
        <v>0</v>
      </c>
      <c r="L16" s="20"/>
      <c r="M16" s="20"/>
      <c r="N16" s="20"/>
    </row>
    <row r="17" spans="1:14" s="23" customFormat="1" ht="24" hidden="1">
      <c r="A17" s="17" t="s">
        <v>23</v>
      </c>
      <c r="B17" s="18" t="s">
        <v>24</v>
      </c>
      <c r="C17" s="19">
        <f t="shared" ref="C17:K17" si="4">C18</f>
        <v>0</v>
      </c>
      <c r="D17" s="19">
        <f t="shared" si="4"/>
        <v>0</v>
      </c>
      <c r="E17" s="42">
        <f t="shared" si="4"/>
        <v>0</v>
      </c>
      <c r="F17" s="43">
        <f t="shared" si="4"/>
        <v>0</v>
      </c>
      <c r="G17" s="43">
        <f t="shared" si="4"/>
        <v>0</v>
      </c>
      <c r="H17" s="42">
        <f t="shared" si="4"/>
        <v>0</v>
      </c>
      <c r="I17" s="43">
        <f t="shared" si="4"/>
        <v>0</v>
      </c>
      <c r="J17" s="43">
        <f t="shared" si="4"/>
        <v>0</v>
      </c>
      <c r="K17" s="42">
        <f t="shared" si="4"/>
        <v>0</v>
      </c>
      <c r="L17" s="22"/>
      <c r="M17" s="22"/>
      <c r="N17" s="22"/>
    </row>
    <row r="18" spans="1:14" s="23" customFormat="1" ht="25.5" hidden="1" customHeight="1">
      <c r="A18" s="17" t="s">
        <v>25</v>
      </c>
      <c r="B18" s="18" t="s">
        <v>26</v>
      </c>
      <c r="C18" s="19">
        <f>'[1]7. прогр заимс'!B14</f>
        <v>0</v>
      </c>
      <c r="D18" s="19">
        <f>'[1]7. прогр заимс'!C14</f>
        <v>0</v>
      </c>
      <c r="E18" s="43">
        <f>'[1]7. прогр заимс'!D14</f>
        <v>0</v>
      </c>
      <c r="F18" s="43">
        <f>'[1]7. прогр заимс'!F14</f>
        <v>0</v>
      </c>
      <c r="G18" s="43">
        <f>'[1]7. прогр заимс'!G14</f>
        <v>0</v>
      </c>
      <c r="H18" s="43">
        <f>'[1]7. прогр заимс'!H14</f>
        <v>0</v>
      </c>
      <c r="I18" s="43">
        <f>'[1]7. прогр заимс'!J14</f>
        <v>0</v>
      </c>
      <c r="J18" s="43">
        <f>'[1]7. прогр заимс'!K14</f>
        <v>0</v>
      </c>
      <c r="K18" s="43">
        <f>'[1]7. прогр заимс'!L14</f>
        <v>0</v>
      </c>
      <c r="L18" s="22"/>
      <c r="M18" s="22"/>
      <c r="N18" s="22"/>
    </row>
    <row r="19" spans="1:14" s="23" customFormat="1" ht="30" hidden="1" customHeight="1">
      <c r="A19" s="17" t="s">
        <v>27</v>
      </c>
      <c r="B19" s="18" t="s">
        <v>28</v>
      </c>
      <c r="C19" s="19">
        <f t="shared" ref="C19:K19" si="5">C20</f>
        <v>0</v>
      </c>
      <c r="D19" s="19">
        <f t="shared" si="5"/>
        <v>0</v>
      </c>
      <c r="E19" s="42">
        <f t="shared" si="5"/>
        <v>0</v>
      </c>
      <c r="F19" s="43">
        <f t="shared" si="5"/>
        <v>0</v>
      </c>
      <c r="G19" s="43">
        <f t="shared" si="5"/>
        <v>0</v>
      </c>
      <c r="H19" s="42">
        <f t="shared" si="5"/>
        <v>0</v>
      </c>
      <c r="I19" s="43">
        <f t="shared" si="5"/>
        <v>0</v>
      </c>
      <c r="J19" s="43">
        <f t="shared" si="5"/>
        <v>0</v>
      </c>
      <c r="K19" s="42">
        <f t="shared" si="5"/>
        <v>0</v>
      </c>
      <c r="L19" s="22"/>
      <c r="M19" s="22"/>
      <c r="N19" s="22"/>
    </row>
    <row r="20" spans="1:14" s="23" customFormat="1" ht="26.25" hidden="1" customHeight="1">
      <c r="A20" s="17" t="s">
        <v>29</v>
      </c>
      <c r="B20" s="18" t="s">
        <v>30</v>
      </c>
      <c r="C20" s="19">
        <f>'[1]7. прогр заимс'!B15</f>
        <v>0</v>
      </c>
      <c r="D20" s="19">
        <f>'[1]7. прогр заимс'!C15</f>
        <v>0</v>
      </c>
      <c r="E20" s="43">
        <f>'[1]7. прогр заимс'!D15</f>
        <v>0</v>
      </c>
      <c r="F20" s="43">
        <f>'[1]7. прогр заимс'!F15</f>
        <v>0</v>
      </c>
      <c r="G20" s="43">
        <f>'[1]7. прогр заимс'!G15</f>
        <v>0</v>
      </c>
      <c r="H20" s="43">
        <f>'[1]7. прогр заимс'!H15</f>
        <v>0</v>
      </c>
      <c r="I20" s="43">
        <f>'[1]7. прогр заимс'!J15</f>
        <v>0</v>
      </c>
      <c r="J20" s="43">
        <f>'[1]7. прогр заимс'!K15</f>
        <v>0</v>
      </c>
      <c r="K20" s="43">
        <f>'[1]7. прогр заимс'!L15</f>
        <v>0</v>
      </c>
      <c r="L20" s="22"/>
      <c r="M20" s="22"/>
      <c r="N20" s="22"/>
    </row>
    <row r="21" spans="1:14" s="21" customFormat="1">
      <c r="A21" s="17" t="s">
        <v>31</v>
      </c>
      <c r="B21" s="18" t="s">
        <v>32</v>
      </c>
      <c r="C21" s="19">
        <f>-(C22-C26)</f>
        <v>3393.1500005722046</v>
      </c>
      <c r="D21" s="19">
        <f t="shared" ref="D21:J21" si="6">-(D22-D26)</f>
        <v>0</v>
      </c>
      <c r="E21" s="42">
        <f>-(E22-E26)</f>
        <v>3393.1500005722046</v>
      </c>
      <c r="F21" s="44">
        <f>-(F22-F26)</f>
        <v>517.36999797821045</v>
      </c>
      <c r="G21" s="43">
        <f>-(G22-G26)</f>
        <v>0</v>
      </c>
      <c r="H21" s="43">
        <f>-(H22-H26)</f>
        <v>517.36999797821045</v>
      </c>
      <c r="I21" s="43">
        <f>-(I22-I26)</f>
        <v>777.44999980926514</v>
      </c>
      <c r="J21" s="43">
        <f t="shared" si="6"/>
        <v>0</v>
      </c>
      <c r="K21" s="42">
        <f>-(K22-K26)</f>
        <v>777.44999980926514</v>
      </c>
      <c r="L21" s="20"/>
      <c r="M21" s="20"/>
      <c r="N21" s="20"/>
    </row>
    <row r="22" spans="1:14" s="23" customFormat="1">
      <c r="A22" s="17" t="s">
        <v>33</v>
      </c>
      <c r="B22" s="18" t="s">
        <v>34</v>
      </c>
      <c r="C22" s="19">
        <f>C23</f>
        <v>5814218968.0199995</v>
      </c>
      <c r="D22" s="19">
        <f t="shared" ref="C22:K24" si="7">D23</f>
        <v>0</v>
      </c>
      <c r="E22" s="42">
        <f t="shared" si="7"/>
        <v>5814218968.0199995</v>
      </c>
      <c r="F22" s="43">
        <f>F23</f>
        <v>5964203386.3700008</v>
      </c>
      <c r="G22" s="43">
        <f t="shared" si="7"/>
        <v>0</v>
      </c>
      <c r="H22" s="42">
        <f t="shared" si="7"/>
        <v>5964203386.3700008</v>
      </c>
      <c r="I22" s="43">
        <f>I23</f>
        <v>4565155222.04</v>
      </c>
      <c r="J22" s="43">
        <f t="shared" si="7"/>
        <v>0</v>
      </c>
      <c r="K22" s="42">
        <f t="shared" si="7"/>
        <v>4565155222.04</v>
      </c>
      <c r="L22" s="22"/>
      <c r="M22" s="22"/>
      <c r="N22" s="22"/>
    </row>
    <row r="23" spans="1:14" s="23" customFormat="1">
      <c r="A23" s="17" t="s">
        <v>35</v>
      </c>
      <c r="B23" s="18" t="s">
        <v>36</v>
      </c>
      <c r="C23" s="19">
        <f t="shared" si="7"/>
        <v>5814218968.0199995</v>
      </c>
      <c r="D23" s="19">
        <f t="shared" si="7"/>
        <v>0</v>
      </c>
      <c r="E23" s="42">
        <f t="shared" si="7"/>
        <v>5814218968.0199995</v>
      </c>
      <c r="F23" s="43">
        <f t="shared" si="7"/>
        <v>5964203386.3700008</v>
      </c>
      <c r="G23" s="43">
        <f t="shared" si="7"/>
        <v>0</v>
      </c>
      <c r="H23" s="42">
        <f t="shared" si="7"/>
        <v>5964203386.3700008</v>
      </c>
      <c r="I23" s="43">
        <f t="shared" si="7"/>
        <v>4565155222.04</v>
      </c>
      <c r="J23" s="43">
        <f t="shared" si="7"/>
        <v>0</v>
      </c>
      <c r="K23" s="42">
        <f t="shared" si="7"/>
        <v>4565155222.04</v>
      </c>
      <c r="L23" s="22"/>
      <c r="M23" s="22"/>
      <c r="N23" s="22"/>
    </row>
    <row r="24" spans="1:14" s="23" customFormat="1">
      <c r="A24" s="17" t="s">
        <v>37</v>
      </c>
      <c r="B24" s="18" t="s">
        <v>38</v>
      </c>
      <c r="C24" s="19">
        <f>C25</f>
        <v>5814218968.0199995</v>
      </c>
      <c r="D24" s="19">
        <f t="shared" si="7"/>
        <v>0</v>
      </c>
      <c r="E24" s="42">
        <f t="shared" si="7"/>
        <v>5814218968.0199995</v>
      </c>
      <c r="F24" s="43">
        <f>F25</f>
        <v>5964203386.3700008</v>
      </c>
      <c r="G24" s="43">
        <f t="shared" si="7"/>
        <v>0</v>
      </c>
      <c r="H24" s="42">
        <f t="shared" si="7"/>
        <v>5964203386.3700008</v>
      </c>
      <c r="I24" s="43">
        <f>I25</f>
        <v>4565155222.04</v>
      </c>
      <c r="J24" s="43">
        <f t="shared" si="7"/>
        <v>0</v>
      </c>
      <c r="K24" s="42">
        <f t="shared" si="7"/>
        <v>4565155222.04</v>
      </c>
      <c r="L24" s="22"/>
      <c r="M24" s="22"/>
      <c r="N24" s="22"/>
    </row>
    <row r="25" spans="1:14" s="23" customFormat="1" ht="18.75" customHeight="1">
      <c r="A25" s="17" t="s">
        <v>39</v>
      </c>
      <c r="B25" s="18" t="s">
        <v>40</v>
      </c>
      <c r="C25" s="19">
        <f>'[1]2.доходы'!C154+C13+C17</f>
        <v>5814218968.0199995</v>
      </c>
      <c r="D25" s="19">
        <f>'[1]2.доходы'!D154+D13+D17</f>
        <v>0</v>
      </c>
      <c r="E25" s="43">
        <f>'[1]2.доходы'!E154+E13+E17</f>
        <v>5814218968.0199995</v>
      </c>
      <c r="F25" s="43">
        <f>'[1]2.доходы'!F154+F13+F17</f>
        <v>5964203386.3700008</v>
      </c>
      <c r="G25" s="43">
        <f>'[1]2.доходы'!G154+G13+G17</f>
        <v>0</v>
      </c>
      <c r="H25" s="43">
        <f>'[1]2.доходы'!H154+H13+H17</f>
        <v>5964203386.3700008</v>
      </c>
      <c r="I25" s="43">
        <f>'[1]2.доходы'!I154+I13+I17</f>
        <v>4565155222.04</v>
      </c>
      <c r="J25" s="43">
        <f>'[1]2.доходы'!J154+J13+J17</f>
        <v>0</v>
      </c>
      <c r="K25" s="43">
        <f>'[1]2.доходы'!K154+K13+K17</f>
        <v>4565155222.04</v>
      </c>
      <c r="L25" s="22"/>
      <c r="M25" s="22"/>
      <c r="N25" s="22"/>
    </row>
    <row r="26" spans="1:14" s="23" customFormat="1">
      <c r="A26" s="17" t="s">
        <v>41</v>
      </c>
      <c r="B26" s="18" t="s">
        <v>42</v>
      </c>
      <c r="C26" s="19">
        <f t="shared" ref="C26:E28" si="8">C27</f>
        <v>5814222361.1700001</v>
      </c>
      <c r="D26" s="19">
        <f t="shared" si="8"/>
        <v>0</v>
      </c>
      <c r="E26" s="42">
        <f>E27</f>
        <v>5814222361.1700001</v>
      </c>
      <c r="F26" s="43">
        <f t="shared" ref="F26:H28" si="9">F27</f>
        <v>5964203903.7399988</v>
      </c>
      <c r="G26" s="43">
        <f t="shared" si="9"/>
        <v>0</v>
      </c>
      <c r="H26" s="42">
        <f>H27</f>
        <v>5964203903.7399988</v>
      </c>
      <c r="I26" s="43">
        <f t="shared" ref="I26:K28" si="10">I27</f>
        <v>4565155999.4899998</v>
      </c>
      <c r="J26" s="43">
        <f t="shared" si="10"/>
        <v>0</v>
      </c>
      <c r="K26" s="42">
        <f>K27</f>
        <v>4565155999.4899998</v>
      </c>
      <c r="L26" s="22"/>
      <c r="M26" s="22"/>
      <c r="N26" s="22"/>
    </row>
    <row r="27" spans="1:14" s="23" customFormat="1">
      <c r="A27" s="17" t="s">
        <v>43</v>
      </c>
      <c r="B27" s="18" t="s">
        <v>44</v>
      </c>
      <c r="C27" s="19">
        <f t="shared" si="8"/>
        <v>5814222361.1700001</v>
      </c>
      <c r="D27" s="19">
        <f t="shared" si="8"/>
        <v>0</v>
      </c>
      <c r="E27" s="42">
        <f t="shared" si="8"/>
        <v>5814222361.1700001</v>
      </c>
      <c r="F27" s="43">
        <f t="shared" si="9"/>
        <v>5964203903.7399988</v>
      </c>
      <c r="G27" s="43">
        <f t="shared" si="9"/>
        <v>0</v>
      </c>
      <c r="H27" s="42">
        <f t="shared" si="9"/>
        <v>5964203903.7399988</v>
      </c>
      <c r="I27" s="43">
        <f t="shared" si="10"/>
        <v>4565155999.4899998</v>
      </c>
      <c r="J27" s="43">
        <f t="shared" si="10"/>
        <v>0</v>
      </c>
      <c r="K27" s="42">
        <f t="shared" si="10"/>
        <v>4565155999.4899998</v>
      </c>
      <c r="L27" s="22"/>
      <c r="M27" s="22"/>
      <c r="N27" s="22"/>
    </row>
    <row r="28" spans="1:14" s="23" customFormat="1">
      <c r="A28" s="17" t="s">
        <v>45</v>
      </c>
      <c r="B28" s="18" t="s">
        <v>46</v>
      </c>
      <c r="C28" s="19">
        <f t="shared" si="8"/>
        <v>5814222361.1700001</v>
      </c>
      <c r="D28" s="19">
        <f t="shared" si="8"/>
        <v>0</v>
      </c>
      <c r="E28" s="42">
        <f>E29</f>
        <v>5814222361.1700001</v>
      </c>
      <c r="F28" s="43">
        <f t="shared" si="9"/>
        <v>5964203903.7399988</v>
      </c>
      <c r="G28" s="43">
        <f t="shared" si="9"/>
        <v>0</v>
      </c>
      <c r="H28" s="42">
        <f>H29</f>
        <v>5964203903.7399988</v>
      </c>
      <c r="I28" s="43">
        <f t="shared" si="10"/>
        <v>4565155999.4899998</v>
      </c>
      <c r="J28" s="43">
        <f t="shared" si="10"/>
        <v>0</v>
      </c>
      <c r="K28" s="42">
        <f>K29</f>
        <v>4565155999.4899998</v>
      </c>
      <c r="L28" s="22"/>
      <c r="M28" s="22"/>
      <c r="N28" s="22"/>
    </row>
    <row r="29" spans="1:14" s="23" customFormat="1" ht="24">
      <c r="A29" s="17" t="s">
        <v>47</v>
      </c>
      <c r="B29" s="18" t="s">
        <v>48</v>
      </c>
      <c r="C29" s="19">
        <f>C14+C20+'[1]3. разделы '!F1173</f>
        <v>5814222361.1700001</v>
      </c>
      <c r="D29" s="19">
        <f>'[1]3. разделы '!H1173+'1. источники'!D20+'1. источники'!D15</f>
        <v>0</v>
      </c>
      <c r="E29" s="42">
        <f>'[1]3. разделы '!J1173+E15+E20</f>
        <v>5814222361.1700001</v>
      </c>
      <c r="F29" s="43">
        <f>F14+F20+'[1]3. разделы '!L1173+'[1]3. разделы '!L1177</f>
        <v>5964203903.7399988</v>
      </c>
      <c r="G29" s="43">
        <f>G14+G20+'[1]3. разделы '!N1173+'[1]3. разделы '!N1177</f>
        <v>0</v>
      </c>
      <c r="H29" s="42">
        <f>H14+H20+'[1]3. разделы '!P1173+'[1]3. разделы '!P1177</f>
        <v>5964203903.7399988</v>
      </c>
      <c r="I29" s="43">
        <f>I15+I20+'[1]3. разделы '!R1173+'[1]3. разделы '!R1177</f>
        <v>4565155999.4899998</v>
      </c>
      <c r="J29" s="43">
        <f>J14+J20+'[1]3. разделы '!T1173+'[1]3. разделы '!T1177</f>
        <v>0</v>
      </c>
      <c r="K29" s="42">
        <f>K15+K20+'[1]3. разделы '!V1173+'[1]3. разделы '!V1177</f>
        <v>4565155999.4899998</v>
      </c>
      <c r="L29" s="22"/>
      <c r="M29" s="22"/>
      <c r="N29" s="22"/>
    </row>
    <row r="30" spans="1:14" s="21" customFormat="1">
      <c r="A30" s="17" t="s">
        <v>49</v>
      </c>
      <c r="B30" s="18" t="s">
        <v>50</v>
      </c>
      <c r="C30" s="24">
        <f>C11+C16+C21</f>
        <v>96573393.150000572</v>
      </c>
      <c r="D30" s="24">
        <f>D11+D16+D21</f>
        <v>0</v>
      </c>
      <c r="E30" s="42">
        <f t="shared" ref="E30:K30" si="11">E11+E16+E21</f>
        <v>96573393.150000572</v>
      </c>
      <c r="F30" s="45">
        <f>F11+F16+F21</f>
        <v>172300517.36999798</v>
      </c>
      <c r="G30" s="46">
        <f>G11+G16+G21</f>
        <v>0</v>
      </c>
      <c r="H30" s="42">
        <f t="shared" si="11"/>
        <v>172300517.36999798</v>
      </c>
      <c r="I30" s="45">
        <f t="shared" si="11"/>
        <v>182000777.44999981</v>
      </c>
      <c r="J30" s="47">
        <f t="shared" si="11"/>
        <v>0</v>
      </c>
      <c r="K30" s="42">
        <f t="shared" si="11"/>
        <v>182000777.44999981</v>
      </c>
      <c r="L30" s="20"/>
      <c r="M30" s="20"/>
      <c r="N30" s="20"/>
    </row>
    <row r="31" spans="1:14">
      <c r="A31" s="25" t="s">
        <v>51</v>
      </c>
    </row>
    <row r="33" spans="4:11">
      <c r="D33" s="28"/>
      <c r="E33" s="51"/>
      <c r="F33" s="52"/>
      <c r="G33" s="53"/>
      <c r="H33" s="51"/>
      <c r="J33" s="53"/>
      <c r="K33" s="51"/>
    </row>
    <row r="34" spans="4:11">
      <c r="D34" s="28"/>
      <c r="E34" s="51"/>
      <c r="G34" s="53"/>
      <c r="H34" s="51"/>
      <c r="J34" s="53"/>
      <c r="K34" s="51"/>
    </row>
    <row r="35" spans="4:11">
      <c r="D35" s="28"/>
      <c r="E35" s="51"/>
      <c r="G35" s="53"/>
      <c r="H35" s="51"/>
      <c r="J35" s="53"/>
      <c r="K35" s="51"/>
    </row>
    <row r="36" spans="4:11">
      <c r="D36" s="28"/>
      <c r="E36" s="51"/>
      <c r="G36" s="53"/>
      <c r="H36" s="51"/>
      <c r="J36" s="53"/>
      <c r="K36" s="51"/>
    </row>
    <row r="37" spans="4:11">
      <c r="D37" s="28"/>
      <c r="E37" s="51"/>
      <c r="G37" s="53"/>
      <c r="H37" s="51"/>
      <c r="J37" s="53"/>
      <c r="K37" s="51"/>
    </row>
    <row r="38" spans="4:11">
      <c r="D38" s="28"/>
      <c r="E38" s="51"/>
      <c r="G38" s="53"/>
      <c r="H38" s="51"/>
      <c r="J38" s="53"/>
      <c r="K38" s="51"/>
    </row>
    <row r="39" spans="4:11">
      <c r="D39" s="28"/>
      <c r="E39" s="51"/>
      <c r="G39" s="53"/>
      <c r="H39" s="51"/>
      <c r="J39" s="53"/>
      <c r="K39" s="51"/>
    </row>
    <row r="40" spans="4:11">
      <c r="D40" s="28"/>
      <c r="E40" s="51"/>
      <c r="G40" s="53"/>
      <c r="H40" s="51"/>
      <c r="J40" s="53"/>
      <c r="K40" s="51"/>
    </row>
    <row r="41" spans="4:11">
      <c r="D41" s="28"/>
      <c r="E41" s="51"/>
      <c r="G41" s="53"/>
      <c r="H41" s="51"/>
      <c r="J41" s="53"/>
      <c r="K41" s="51"/>
    </row>
    <row r="42" spans="4:11">
      <c r="D42" s="28"/>
      <c r="E42" s="51"/>
      <c r="G42" s="53"/>
      <c r="H42" s="51"/>
      <c r="J42" s="53"/>
      <c r="K42" s="51"/>
    </row>
    <row r="43" spans="4:11">
      <c r="D43" s="28"/>
      <c r="E43" s="51"/>
      <c r="G43" s="53"/>
      <c r="H43" s="51"/>
      <c r="J43" s="53"/>
      <c r="K43" s="51"/>
    </row>
  </sheetData>
  <mergeCells count="15">
    <mergeCell ref="H1:K1"/>
    <mergeCell ref="A2:K2"/>
    <mergeCell ref="H3:K3"/>
    <mergeCell ref="A6:K7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источники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Ростовцева ЮВ</cp:lastModifiedBy>
  <cp:lastPrinted>2024-11-08T13:17:10Z</cp:lastPrinted>
  <dcterms:created xsi:type="dcterms:W3CDTF">2024-11-03T11:02:08Z</dcterms:created>
  <dcterms:modified xsi:type="dcterms:W3CDTF">2024-12-17T09:51:52Z</dcterms:modified>
</cp:coreProperties>
</file>